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xr:revisionPtr revIDLastSave="0" documentId="13_ncr:1_{7F058CFD-B4E7-445F-840F-82BA53427574}" xr6:coauthVersionLast="47" xr6:coauthVersionMax="47" xr10:uidLastSave="{00000000-0000-0000-0000-000000000000}"/>
  <bookViews>
    <workbookView xWindow="0" yWindow="1605" windowWidth="24435" windowHeight="13050" tabRatio="784" xr2:uid="{C1F21D9A-EF83-42D7-9906-86B826D55479}"/>
  </bookViews>
  <sheets>
    <sheet name="expense" sheetId="1" r:id="rId1"/>
    <sheet name="US5017189" sheetId="2" r:id="rId2"/>
    <sheet name="US5222829" sheetId="3" r:id="rId3"/>
    <sheet name="US5149045" sheetId="4" r:id="rId4"/>
    <sheet name="US5198135" sheetId="5" r:id="rId5"/>
    <sheet name="3048200" sheetId="6" r:id="rId6"/>
    <sheet name="3274619" sheetId="7" r:id="rId7"/>
    <sheet name="9365807" sheetId="8" r:id="rId8"/>
    <sheet name="0386660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N9" i="1" l="1"/>
  <c r="N8" i="1"/>
  <c r="N6" i="1"/>
  <c r="F82" i="1"/>
  <c r="F70" i="1"/>
  <c r="F69" i="1"/>
  <c r="F61" i="1"/>
  <c r="F62" i="1" s="1"/>
  <c r="F64" i="1" s="1"/>
  <c r="F54" i="1"/>
  <c r="F53" i="1"/>
  <c r="F46" i="1"/>
  <c r="F47" i="1" s="1"/>
  <c r="F49" i="1" s="1"/>
  <c r="F39" i="1"/>
  <c r="F40" i="1" s="1"/>
  <c r="F42" i="1" s="1"/>
  <c r="F32" i="1"/>
  <c r="F31" i="1"/>
  <c r="F30" i="1"/>
  <c r="F29" i="1"/>
  <c r="F21" i="1"/>
  <c r="F20" i="1"/>
  <c r="F19" i="1"/>
  <c r="N7" i="1" s="1"/>
  <c r="F18" i="1"/>
  <c r="F17" i="1"/>
  <c r="F10" i="1"/>
  <c r="F9" i="1"/>
  <c r="F8" i="1"/>
  <c r="F7" i="1"/>
  <c r="F6" i="1"/>
  <c r="F5" i="1"/>
  <c r="N5" i="1" s="1"/>
  <c r="N10" i="1" s="1"/>
  <c r="F71" i="1" l="1"/>
  <c r="F73" i="1" s="1"/>
  <c r="F11" i="1"/>
  <c r="F13" i="1" s="1"/>
  <c r="F22" i="1"/>
  <c r="F25" i="1" s="1"/>
  <c r="F55" i="1"/>
  <c r="F57" i="1" s="1"/>
  <c r="F33" i="1"/>
  <c r="F35" i="1" s="1"/>
  <c r="F80" i="1" l="1"/>
  <c r="F84" i="1" s="1"/>
</calcChain>
</file>

<file path=xl/sharedStrings.xml><?xml version="1.0" encoding="utf-8"?>
<sst xmlns="http://schemas.openxmlformats.org/spreadsheetml/2006/main" count="170" uniqueCount="53">
  <si>
    <t>.</t>
  </si>
  <si>
    <t>Router</t>
  </si>
  <si>
    <t>Dream Router 7</t>
  </si>
  <si>
    <t>Price</t>
  </si>
  <si>
    <t>Qty</t>
  </si>
  <si>
    <t>Total</t>
  </si>
  <si>
    <t>Switch</t>
  </si>
  <si>
    <t>Pro Max 16 POE</t>
  </si>
  <si>
    <t>Cable</t>
  </si>
  <si>
    <t>10G Direct Attach Cable</t>
  </si>
  <si>
    <t>Patch Cable (0.3 m)</t>
  </si>
  <si>
    <t>Patch Cable (0.15 m)</t>
  </si>
  <si>
    <t>Patch Cable (1 m)</t>
  </si>
  <si>
    <t>Shipping</t>
  </si>
  <si>
    <t>Ubiquiti</t>
  </si>
  <si>
    <t>Invoice #:</t>
  </si>
  <si>
    <t>US5017189</t>
  </si>
  <si>
    <t>US5222829</t>
  </si>
  <si>
    <t>AP</t>
  </si>
  <si>
    <t>Phone</t>
  </si>
  <si>
    <t>Camera</t>
  </si>
  <si>
    <t>G3 Touch Pro</t>
  </si>
  <si>
    <t>Access Point U7 Lite</t>
  </si>
  <si>
    <t>G6 Turret (Black)</t>
  </si>
  <si>
    <t>G6 Turret (White)</t>
  </si>
  <si>
    <t>G6 Instant</t>
  </si>
  <si>
    <t>Tariff</t>
  </si>
  <si>
    <t>US5149045</t>
  </si>
  <si>
    <t>Flex 2.5G</t>
  </si>
  <si>
    <t>Flex Mini 2.5G</t>
  </si>
  <si>
    <t>US5198135</t>
  </si>
  <si>
    <t>Category</t>
  </si>
  <si>
    <t>Network</t>
  </si>
  <si>
    <t>Security</t>
  </si>
  <si>
    <t>Amazon</t>
  </si>
  <si>
    <t>114-4321579-3048200</t>
  </si>
  <si>
    <t>Patch Cable (0.5 ft)</t>
  </si>
  <si>
    <t>114-5224212-3274619</t>
  </si>
  <si>
    <t>Misc</t>
  </si>
  <si>
    <t>Zip Ties</t>
  </si>
  <si>
    <t>RJ45 Pass-Through Connectors</t>
  </si>
  <si>
    <t>1U Server Rack</t>
  </si>
  <si>
    <t>114-5989488-9365807</t>
  </si>
  <si>
    <t>114-4051640-0386660</t>
  </si>
  <si>
    <t>Neodymium Magnets</t>
  </si>
  <si>
    <t>Total Materials</t>
  </si>
  <si>
    <t>Labor (low-voltage electritian)</t>
  </si>
  <si>
    <t>Grand Total Expense</t>
  </si>
  <si>
    <t>NVR</t>
  </si>
  <si>
    <t>Network Video Recorder Instant</t>
  </si>
  <si>
    <t>Donations from MX Church</t>
  </si>
  <si>
    <t>Yealink Desk Phone</t>
  </si>
  <si>
    <t>Expenses paid by Bret Blackford associated with IT Upgrades at Christian Family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</si>
</sst>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rgb="FF7030A0"/>
      <name val="Calibri"/>
      <family val="2"/>
      <scheme val="minor"/>
    </font>
    <font>
      <b/>
      <sz val="11"/>
      <color rgb="FF7030A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8" fontId="0" fillId="0" borderId="0" xfId="0" applyNumberFormat="1"/>
    <xf numFmtId="8" fontId="0" fillId="0" borderId="1" xfId="0" applyNumberFormat="1" applyBorder="1"/>
    <xf numFmtId="8" fontId="1" fillId="0" borderId="0" xfId="0" applyNumberFormat="1" applyFont="1"/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1" xfId="0" applyBorder="1"/>
    <xf numFmtId="0" fontId="1" fillId="2" borderId="0" xfId="0" applyFont="1" applyFill="1"/>
    <xf numFmtId="8" fontId="0" fillId="2" borderId="0" xfId="0" applyNumberFormat="1" applyFill="1"/>
    <xf numFmtId="0" fontId="0" fillId="2" borderId="0" xfId="0" applyFill="1"/>
    <xf numFmtId="8" fontId="1" fillId="2" borderId="0" xfId="0" applyNumberFormat="1" applyFont="1" applyFill="1"/>
    <xf numFmtId="0" fontId="0" fillId="0" borderId="3" xfId="0" applyBorder="1"/>
    <xf numFmtId="0" fontId="0" fillId="0" borderId="4" xfId="0" applyBorder="1"/>
    <xf numFmtId="8" fontId="0" fillId="0" borderId="4" xfId="0" applyNumberFormat="1" applyBorder="1"/>
    <xf numFmtId="0" fontId="0" fillId="0" borderId="5" xfId="0" applyBorder="1"/>
    <xf numFmtId="0" fontId="0" fillId="0" borderId="6" xfId="0" applyBorder="1"/>
    <xf numFmtId="0" fontId="4" fillId="0" borderId="0" xfId="0" applyFont="1"/>
    <xf numFmtId="0" fontId="0" fillId="0" borderId="7" xfId="0" applyBorder="1"/>
    <xf numFmtId="0" fontId="0" fillId="0" borderId="8" xfId="0" applyBorder="1"/>
    <xf numFmtId="0" fontId="4" fillId="0" borderId="1" xfId="0" applyFont="1" applyBorder="1"/>
    <xf numFmtId="0" fontId="0" fillId="0" borderId="9" xfId="0" applyBorder="1"/>
    <xf numFmtId="8" fontId="1" fillId="3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31759</xdr:colOff>
      <xdr:row>1</xdr:row>
      <xdr:rowOff>9525</xdr:rowOff>
    </xdr:from>
    <xdr:to>
      <xdr:col>17</xdr:col>
      <xdr:colOff>330327</xdr:colOff>
      <xdr:row>75</xdr:row>
      <xdr:rowOff>114300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8049C2-644A-B67C-AED3-B78585057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534" y="200025"/>
          <a:ext cx="10052168" cy="142017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42708</xdr:colOff>
      <xdr:row>1</xdr:row>
      <xdr:rowOff>28575</xdr:rowOff>
    </xdr:from>
    <xdr:to>
      <xdr:col>17</xdr:col>
      <xdr:colOff>186213</xdr:colOff>
      <xdr:row>74</xdr:row>
      <xdr:rowOff>104775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0F9B550-7C9C-2D33-060C-5768F14059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483" y="219075"/>
          <a:ext cx="9897105" cy="139827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7978</xdr:colOff>
      <xdr:row>1</xdr:row>
      <xdr:rowOff>0</xdr:rowOff>
    </xdr:from>
    <xdr:to>
      <xdr:col>17</xdr:col>
      <xdr:colOff>180975</xdr:colOff>
      <xdr:row>74</xdr:row>
      <xdr:rowOff>117866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33F35A6-4B8F-338E-7AD0-8783EEB686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753" y="190500"/>
          <a:ext cx="9926597" cy="1402436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44616</xdr:colOff>
      <xdr:row>0</xdr:row>
      <xdr:rowOff>180975</xdr:rowOff>
    </xdr:from>
    <xdr:to>
      <xdr:col>17</xdr:col>
      <xdr:colOff>219075</xdr:colOff>
      <xdr:row>74</xdr:row>
      <xdr:rowOff>110407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408EEC7-8C47-7FAB-EF9D-D3903EEC3F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391" y="180975"/>
          <a:ext cx="9928059" cy="1402643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32471</xdr:colOff>
      <xdr:row>1</xdr:row>
      <xdr:rowOff>47625</xdr:rowOff>
    </xdr:from>
    <xdr:to>
      <xdr:col>18</xdr:col>
      <xdr:colOff>476250</xdr:colOff>
      <xdr:row>74</xdr:row>
      <xdr:rowOff>126626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DC1C183-B7A6-6830-1B04-BCDBF50580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246" y="238125"/>
          <a:ext cx="10806979" cy="1398550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32039</xdr:colOff>
      <xdr:row>0</xdr:row>
      <xdr:rowOff>171450</xdr:rowOff>
    </xdr:from>
    <xdr:to>
      <xdr:col>18</xdr:col>
      <xdr:colOff>485775</xdr:colOff>
      <xdr:row>74</xdr:row>
      <xdr:rowOff>72838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D3BB9AD-FAB9-B24E-4567-67A9368599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814" y="171450"/>
          <a:ext cx="10816936" cy="1399838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87889</xdr:colOff>
      <xdr:row>1</xdr:row>
      <xdr:rowOff>0</xdr:rowOff>
    </xdr:from>
    <xdr:to>
      <xdr:col>18</xdr:col>
      <xdr:colOff>454169</xdr:colOff>
      <xdr:row>74</xdr:row>
      <xdr:rowOff>114300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298F0DB-5E6A-0B03-49FF-AC746B3EB6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889" y="190500"/>
          <a:ext cx="10834255" cy="140208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96114</xdr:colOff>
      <xdr:row>1</xdr:row>
      <xdr:rowOff>19049</xdr:rowOff>
    </xdr:from>
    <xdr:to>
      <xdr:col>18</xdr:col>
      <xdr:colOff>282712</xdr:colOff>
      <xdr:row>73</xdr:row>
      <xdr:rowOff>91320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363507E-93FE-4F71-D045-F95725ACC1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114" y="209549"/>
          <a:ext cx="10654573" cy="137882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289B5-F7DD-4C1F-AFF9-93BC2F461E72}">
  <sheetPr>
    <tabColor theme="1"/>
    <pageSetUpPr fitToPage="1"/>
  </sheetPr>
  <dimension ref="A1:P87"/>
  <sheetViews>
    <sheetView tabSelected="1" workbookViewId="0">
      <selection activeCell="N14" sqref="N14"/>
    </sheetView>
  </sheetViews>
  <sheetFormatPr defaultRowHeight="15" x14ac:dyDescent="0.25"/>
  <cols>
    <col min="1" max="1" width="1.5703125" bestFit="1" customWidth="1"/>
    <col min="3" max="3" width="30.140625" bestFit="1" customWidth="1"/>
    <col min="6" max="6" width="9.85546875" bestFit="1" customWidth="1"/>
    <col min="7" max="7" width="1.5703125" bestFit="1" customWidth="1"/>
    <col min="8" max="8" width="9.140625" style="5"/>
    <col min="9" max="11" width="1.5703125" bestFit="1" customWidth="1"/>
    <col min="13" max="13" width="1.5703125" bestFit="1" customWidth="1"/>
    <col min="14" max="14" width="9.85546875" bestFit="1" customWidth="1"/>
    <col min="15" max="16" width="1.5703125" bestFit="1" customWidth="1"/>
  </cols>
  <sheetData>
    <row r="1" spans="1:16" x14ac:dyDescent="0.25">
      <c r="B1" s="8" t="s">
        <v>52</v>
      </c>
    </row>
    <row r="3" spans="1:16" x14ac:dyDescent="0.25">
      <c r="A3" t="s">
        <v>0</v>
      </c>
      <c r="C3" s="6" t="s">
        <v>14</v>
      </c>
      <c r="D3" s="7" t="s">
        <v>15</v>
      </c>
      <c r="E3" s="7" t="s">
        <v>16</v>
      </c>
      <c r="G3" t="s">
        <v>0</v>
      </c>
      <c r="I3" t="s">
        <v>0</v>
      </c>
      <c r="J3" t="s">
        <v>0</v>
      </c>
      <c r="K3" t="s">
        <v>0</v>
      </c>
      <c r="M3" t="s">
        <v>0</v>
      </c>
      <c r="O3" t="s">
        <v>0</v>
      </c>
      <c r="P3" t="s">
        <v>0</v>
      </c>
    </row>
    <row r="4" spans="1:16" x14ac:dyDescent="0.25">
      <c r="D4" s="4" t="s">
        <v>3</v>
      </c>
      <c r="E4" s="4" t="s">
        <v>4</v>
      </c>
      <c r="F4" s="4" t="s">
        <v>5</v>
      </c>
      <c r="H4" s="9" t="s">
        <v>31</v>
      </c>
      <c r="K4" s="15"/>
      <c r="L4" s="16"/>
      <c r="M4" s="16"/>
      <c r="N4" s="17"/>
      <c r="O4" s="18"/>
    </row>
    <row r="5" spans="1:16" x14ac:dyDescent="0.25">
      <c r="B5" t="s">
        <v>1</v>
      </c>
      <c r="C5" t="s">
        <v>2</v>
      </c>
      <c r="D5" s="1">
        <v>279</v>
      </c>
      <c r="E5">
        <v>1</v>
      </c>
      <c r="F5" s="1">
        <f t="shared" ref="F5:F10" si="0">+E5*D5</f>
        <v>279</v>
      </c>
      <c r="H5" s="5" t="s">
        <v>32</v>
      </c>
      <c r="K5" s="19"/>
      <c r="L5" s="20" t="s">
        <v>32</v>
      </c>
      <c r="N5" s="1">
        <f>SUMIF(H:H,L5,F:F)</f>
        <v>1363.7</v>
      </c>
      <c r="O5" s="21"/>
    </row>
    <row r="6" spans="1:16" x14ac:dyDescent="0.25">
      <c r="B6" t="s">
        <v>6</v>
      </c>
      <c r="C6" t="s">
        <v>7</v>
      </c>
      <c r="D6" s="1">
        <v>399</v>
      </c>
      <c r="E6">
        <v>1</v>
      </c>
      <c r="F6" s="1">
        <f t="shared" si="0"/>
        <v>399</v>
      </c>
      <c r="H6" s="5" t="s">
        <v>32</v>
      </c>
      <c r="K6" s="19"/>
      <c r="L6" s="20" t="s">
        <v>19</v>
      </c>
      <c r="N6" s="1">
        <f>SUMIF(H:H,L6,F:F)</f>
        <v>597</v>
      </c>
      <c r="O6" s="21"/>
    </row>
    <row r="7" spans="1:16" x14ac:dyDescent="0.25">
      <c r="B7" t="s">
        <v>8</v>
      </c>
      <c r="C7" t="s">
        <v>9</v>
      </c>
      <c r="D7" s="1">
        <v>20</v>
      </c>
      <c r="E7">
        <v>1</v>
      </c>
      <c r="F7" s="1">
        <f t="shared" si="0"/>
        <v>20</v>
      </c>
      <c r="H7" s="5" t="s">
        <v>32</v>
      </c>
      <c r="K7" s="19"/>
      <c r="L7" s="20" t="s">
        <v>33</v>
      </c>
      <c r="N7" s="1">
        <f>SUMIF(H:H,L7,F:F)</f>
        <v>577</v>
      </c>
      <c r="O7" s="21"/>
    </row>
    <row r="8" spans="1:16" x14ac:dyDescent="0.25">
      <c r="B8" t="s">
        <v>8</v>
      </c>
      <c r="C8" t="s">
        <v>10</v>
      </c>
      <c r="D8" s="1">
        <v>4.99</v>
      </c>
      <c r="E8">
        <v>6</v>
      </c>
      <c r="F8" s="1">
        <f t="shared" si="0"/>
        <v>29.94</v>
      </c>
      <c r="H8" s="5" t="s">
        <v>32</v>
      </c>
      <c r="K8" s="19"/>
      <c r="L8" s="20" t="s">
        <v>13</v>
      </c>
      <c r="N8" s="1">
        <f>SUMIF(C:C,L8,F:F)</f>
        <v>70.7</v>
      </c>
      <c r="O8" s="21"/>
    </row>
    <row r="9" spans="1:16" x14ac:dyDescent="0.25">
      <c r="B9" t="s">
        <v>8</v>
      </c>
      <c r="C9" t="s">
        <v>11</v>
      </c>
      <c r="D9" s="1">
        <v>4</v>
      </c>
      <c r="E9">
        <v>3</v>
      </c>
      <c r="F9" s="1">
        <f t="shared" si="0"/>
        <v>12</v>
      </c>
      <c r="H9" s="5" t="s">
        <v>32</v>
      </c>
      <c r="K9" s="19"/>
      <c r="L9" s="20" t="s">
        <v>26</v>
      </c>
      <c r="N9" s="2">
        <f>SUMIF(C:C,L9,F:F)</f>
        <v>41.55</v>
      </c>
      <c r="O9" s="21"/>
    </row>
    <row r="10" spans="1:16" ht="15.75" thickBot="1" x14ac:dyDescent="0.3">
      <c r="B10" t="s">
        <v>8</v>
      </c>
      <c r="C10" t="s">
        <v>12</v>
      </c>
      <c r="D10" s="1">
        <v>5.99</v>
      </c>
      <c r="E10">
        <v>1</v>
      </c>
      <c r="F10" s="2">
        <f t="shared" si="0"/>
        <v>5.99</v>
      </c>
      <c r="H10" s="5" t="s">
        <v>32</v>
      </c>
      <c r="K10" s="19"/>
      <c r="N10" s="25">
        <f>SUM(N5:N9)</f>
        <v>2649.95</v>
      </c>
      <c r="O10" s="21"/>
    </row>
    <row r="11" spans="1:16" ht="15.75" thickTop="1" x14ac:dyDescent="0.25">
      <c r="D11" s="1"/>
      <c r="F11" s="1">
        <f>SUM(F5:F10)</f>
        <v>745.93000000000006</v>
      </c>
      <c r="K11" s="22"/>
      <c r="L11" s="23"/>
      <c r="M11" s="10"/>
      <c r="N11" s="2"/>
      <c r="O11" s="24"/>
    </row>
    <row r="12" spans="1:16" x14ac:dyDescent="0.25">
      <c r="C12" t="s">
        <v>13</v>
      </c>
      <c r="D12" s="1"/>
      <c r="F12" s="2">
        <v>17.600000000000001</v>
      </c>
      <c r="N12" s="1"/>
    </row>
    <row r="13" spans="1:16" x14ac:dyDescent="0.25">
      <c r="C13" s="8" t="s">
        <v>5</v>
      </c>
      <c r="D13" s="1"/>
      <c r="F13" s="3">
        <f>+F12+F11</f>
        <v>763.53000000000009</v>
      </c>
      <c r="N13" s="1"/>
    </row>
    <row r="14" spans="1:16" x14ac:dyDescent="0.25">
      <c r="D14" s="1"/>
      <c r="N14" s="1"/>
    </row>
    <row r="15" spans="1:16" x14ac:dyDescent="0.25">
      <c r="C15" s="6" t="s">
        <v>14</v>
      </c>
      <c r="D15" s="7" t="s">
        <v>15</v>
      </c>
      <c r="E15" s="7" t="s">
        <v>17</v>
      </c>
      <c r="N15" s="1"/>
    </row>
    <row r="16" spans="1:16" x14ac:dyDescent="0.25">
      <c r="D16" s="4" t="s">
        <v>3</v>
      </c>
      <c r="E16" s="4" t="s">
        <v>4</v>
      </c>
      <c r="F16" s="4" t="s">
        <v>5</v>
      </c>
      <c r="H16" s="9" t="s">
        <v>31</v>
      </c>
      <c r="N16" s="1"/>
    </row>
    <row r="17" spans="2:14" x14ac:dyDescent="0.25">
      <c r="B17" t="s">
        <v>18</v>
      </c>
      <c r="C17" t="s">
        <v>22</v>
      </c>
      <c r="D17" s="1">
        <v>99</v>
      </c>
      <c r="E17">
        <v>1</v>
      </c>
      <c r="F17" s="1">
        <f>+E17*D17</f>
        <v>99</v>
      </c>
      <c r="H17" s="5" t="s">
        <v>32</v>
      </c>
      <c r="N17" s="1"/>
    </row>
    <row r="18" spans="2:14" x14ac:dyDescent="0.25">
      <c r="B18" t="s">
        <v>19</v>
      </c>
      <c r="C18" t="s">
        <v>21</v>
      </c>
      <c r="D18" s="1">
        <v>199</v>
      </c>
      <c r="E18">
        <v>1</v>
      </c>
      <c r="F18" s="1">
        <f>+E18*D18</f>
        <v>199</v>
      </c>
      <c r="H18" s="5" t="s">
        <v>19</v>
      </c>
      <c r="N18" s="1"/>
    </row>
    <row r="19" spans="2:14" x14ac:dyDescent="0.25">
      <c r="B19" t="s">
        <v>20</v>
      </c>
      <c r="C19" t="s">
        <v>23</v>
      </c>
      <c r="D19" s="1">
        <v>199</v>
      </c>
      <c r="E19">
        <v>1</v>
      </c>
      <c r="F19" s="1">
        <f>+E19*D19</f>
        <v>199</v>
      </c>
      <c r="H19" s="5" t="s">
        <v>33</v>
      </c>
      <c r="N19" s="1"/>
    </row>
    <row r="20" spans="2:14" x14ac:dyDescent="0.25">
      <c r="B20" t="s">
        <v>20</v>
      </c>
      <c r="C20" t="s">
        <v>24</v>
      </c>
      <c r="D20" s="1">
        <v>199</v>
      </c>
      <c r="E20">
        <v>1</v>
      </c>
      <c r="F20" s="1">
        <f>+E20*D20</f>
        <v>199</v>
      </c>
      <c r="H20" s="5" t="s">
        <v>33</v>
      </c>
    </row>
    <row r="21" spans="2:14" x14ac:dyDescent="0.25">
      <c r="B21" t="s">
        <v>20</v>
      </c>
      <c r="C21" t="s">
        <v>25</v>
      </c>
      <c r="D21" s="1">
        <v>179</v>
      </c>
      <c r="E21">
        <v>1</v>
      </c>
      <c r="F21" s="2">
        <f>+E21*D21</f>
        <v>179</v>
      </c>
      <c r="H21" s="5" t="s">
        <v>33</v>
      </c>
    </row>
    <row r="22" spans="2:14" x14ac:dyDescent="0.25">
      <c r="D22" s="1"/>
      <c r="F22" s="1">
        <f>SUM(F17:F21)</f>
        <v>875</v>
      </c>
    </row>
    <row r="23" spans="2:14" x14ac:dyDescent="0.25">
      <c r="C23" t="s">
        <v>13</v>
      </c>
      <c r="D23" s="1"/>
      <c r="F23" s="1">
        <v>17.7</v>
      </c>
    </row>
    <row r="24" spans="2:14" x14ac:dyDescent="0.25">
      <c r="C24" t="s">
        <v>26</v>
      </c>
      <c r="F24" s="2">
        <v>41.55</v>
      </c>
    </row>
    <row r="25" spans="2:14" x14ac:dyDescent="0.25">
      <c r="C25" s="8" t="s">
        <v>5</v>
      </c>
      <c r="D25" s="1"/>
      <c r="F25" s="3">
        <f>+F24+F23+F22</f>
        <v>934.25</v>
      </c>
    </row>
    <row r="27" spans="2:14" x14ac:dyDescent="0.25">
      <c r="C27" s="6" t="s">
        <v>14</v>
      </c>
      <c r="D27" s="7" t="s">
        <v>15</v>
      </c>
      <c r="E27" s="7" t="s">
        <v>27</v>
      </c>
    </row>
    <row r="28" spans="2:14" x14ac:dyDescent="0.25">
      <c r="D28" s="4" t="s">
        <v>3</v>
      </c>
      <c r="E28" s="4" t="s">
        <v>4</v>
      </c>
      <c r="F28" s="4" t="s">
        <v>5</v>
      </c>
      <c r="H28" s="9" t="s">
        <v>31</v>
      </c>
    </row>
    <row r="29" spans="2:14" x14ac:dyDescent="0.25">
      <c r="B29" t="s">
        <v>6</v>
      </c>
      <c r="C29" t="s">
        <v>28</v>
      </c>
      <c r="D29" s="1">
        <v>159</v>
      </c>
      <c r="E29">
        <v>1</v>
      </c>
      <c r="F29" s="1">
        <f>+E29*D29</f>
        <v>159</v>
      </c>
      <c r="H29" s="5" t="s">
        <v>32</v>
      </c>
    </row>
    <row r="30" spans="2:14" x14ac:dyDescent="0.25">
      <c r="B30" t="s">
        <v>8</v>
      </c>
      <c r="C30" t="s">
        <v>10</v>
      </c>
      <c r="D30" s="1">
        <v>4.99</v>
      </c>
      <c r="E30">
        <v>6</v>
      </c>
      <c r="F30" s="1">
        <f>+E30*D30</f>
        <v>29.94</v>
      </c>
      <c r="H30" s="5" t="s">
        <v>32</v>
      </c>
    </row>
    <row r="31" spans="2:14" x14ac:dyDescent="0.25">
      <c r="B31" t="s">
        <v>8</v>
      </c>
      <c r="C31" t="s">
        <v>9</v>
      </c>
      <c r="D31" s="1">
        <v>15</v>
      </c>
      <c r="E31">
        <v>1</v>
      </c>
      <c r="F31" s="1">
        <f>+E31*D31</f>
        <v>15</v>
      </c>
      <c r="H31" s="5" t="s">
        <v>32</v>
      </c>
    </row>
    <row r="32" spans="2:14" x14ac:dyDescent="0.25">
      <c r="B32" t="s">
        <v>6</v>
      </c>
      <c r="C32" t="s">
        <v>29</v>
      </c>
      <c r="D32" s="1">
        <v>49</v>
      </c>
      <c r="E32">
        <v>1</v>
      </c>
      <c r="F32" s="2">
        <f>+E32*D32</f>
        <v>49</v>
      </c>
      <c r="H32" s="5" t="s">
        <v>32</v>
      </c>
    </row>
    <row r="33" spans="2:8" x14ac:dyDescent="0.25">
      <c r="D33" s="1"/>
      <c r="F33" s="1">
        <f>SUM(F29:F32)</f>
        <v>252.94</v>
      </c>
    </row>
    <row r="34" spans="2:8" x14ac:dyDescent="0.25">
      <c r="C34" t="s">
        <v>13</v>
      </c>
      <c r="D34" s="1"/>
      <c r="F34" s="2">
        <v>17.7</v>
      </c>
    </row>
    <row r="35" spans="2:8" x14ac:dyDescent="0.25">
      <c r="C35" s="8" t="s">
        <v>5</v>
      </c>
      <c r="D35" s="1"/>
      <c r="F35" s="3">
        <f>+F34+F33</f>
        <v>270.64</v>
      </c>
    </row>
    <row r="37" spans="2:8" x14ac:dyDescent="0.25">
      <c r="C37" s="6" t="s">
        <v>14</v>
      </c>
      <c r="D37" s="7" t="s">
        <v>15</v>
      </c>
      <c r="E37" s="7" t="s">
        <v>30</v>
      </c>
    </row>
    <row r="38" spans="2:8" x14ac:dyDescent="0.25">
      <c r="D38" s="4" t="s">
        <v>3</v>
      </c>
      <c r="E38" s="4" t="s">
        <v>4</v>
      </c>
      <c r="F38" s="4" t="s">
        <v>5</v>
      </c>
      <c r="H38" s="9" t="s">
        <v>31</v>
      </c>
    </row>
    <row r="39" spans="2:8" x14ac:dyDescent="0.25">
      <c r="B39" t="s">
        <v>19</v>
      </c>
      <c r="C39" t="s">
        <v>21</v>
      </c>
      <c r="D39" s="1">
        <v>199</v>
      </c>
      <c r="E39">
        <v>2</v>
      </c>
      <c r="F39" s="2">
        <f>+E39*D39</f>
        <v>398</v>
      </c>
      <c r="H39" s="5" t="s">
        <v>19</v>
      </c>
    </row>
    <row r="40" spans="2:8" x14ac:dyDescent="0.25">
      <c r="D40" s="1"/>
      <c r="F40" s="1">
        <f>SUM(F39:F39)</f>
        <v>398</v>
      </c>
    </row>
    <row r="41" spans="2:8" x14ac:dyDescent="0.25">
      <c r="C41" t="s">
        <v>13</v>
      </c>
      <c r="D41" s="1"/>
      <c r="F41" s="2">
        <v>17.7</v>
      </c>
    </row>
    <row r="42" spans="2:8" x14ac:dyDescent="0.25">
      <c r="C42" s="8" t="s">
        <v>5</v>
      </c>
      <c r="D42" s="1"/>
      <c r="F42" s="3">
        <f>+F41+F40</f>
        <v>415.7</v>
      </c>
    </row>
    <row r="44" spans="2:8" x14ac:dyDescent="0.25">
      <c r="C44" s="6" t="s">
        <v>34</v>
      </c>
      <c r="D44" s="7" t="s">
        <v>15</v>
      </c>
      <c r="E44" s="7" t="s">
        <v>35</v>
      </c>
    </row>
    <row r="45" spans="2:8" x14ac:dyDescent="0.25">
      <c r="D45" s="4" t="s">
        <v>3</v>
      </c>
      <c r="E45" s="4" t="s">
        <v>4</v>
      </c>
      <c r="F45" s="4" t="s">
        <v>5</v>
      </c>
      <c r="H45" s="9" t="s">
        <v>31</v>
      </c>
    </row>
    <row r="46" spans="2:8" x14ac:dyDescent="0.25">
      <c r="B46" t="s">
        <v>8</v>
      </c>
      <c r="C46" t="s">
        <v>36</v>
      </c>
      <c r="D46" s="1">
        <v>8.09</v>
      </c>
      <c r="E46">
        <v>1</v>
      </c>
      <c r="F46" s="2">
        <f>+E46*D46</f>
        <v>8.09</v>
      </c>
      <c r="H46" s="5" t="s">
        <v>32</v>
      </c>
    </row>
    <row r="47" spans="2:8" x14ac:dyDescent="0.25">
      <c r="D47" s="1"/>
      <c r="F47" s="1">
        <f>SUM(F46:F46)</f>
        <v>8.09</v>
      </c>
    </row>
    <row r="48" spans="2:8" x14ac:dyDescent="0.25">
      <c r="C48" t="s">
        <v>13</v>
      </c>
      <c r="D48" s="1"/>
      <c r="F48" s="2">
        <v>0</v>
      </c>
    </row>
    <row r="49" spans="2:8" x14ac:dyDescent="0.25">
      <c r="C49" s="8" t="s">
        <v>5</v>
      </c>
      <c r="D49" s="1"/>
      <c r="F49" s="3">
        <f>+F48+F47</f>
        <v>8.09</v>
      </c>
    </row>
    <row r="51" spans="2:8" x14ac:dyDescent="0.25">
      <c r="C51" s="6" t="s">
        <v>34</v>
      </c>
      <c r="D51" s="7" t="s">
        <v>15</v>
      </c>
      <c r="E51" s="7" t="s">
        <v>37</v>
      </c>
    </row>
    <row r="52" spans="2:8" x14ac:dyDescent="0.25">
      <c r="D52" s="4" t="s">
        <v>3</v>
      </c>
      <c r="E52" s="4" t="s">
        <v>4</v>
      </c>
      <c r="F52" s="4" t="s">
        <v>5</v>
      </c>
      <c r="H52" s="9" t="s">
        <v>31</v>
      </c>
    </row>
    <row r="53" spans="2:8" x14ac:dyDescent="0.25">
      <c r="B53" t="s">
        <v>38</v>
      </c>
      <c r="C53" t="s">
        <v>39</v>
      </c>
      <c r="D53" s="1">
        <v>9.99</v>
      </c>
      <c r="E53">
        <v>1</v>
      </c>
      <c r="F53" s="1">
        <f>+E53*D53</f>
        <v>9.99</v>
      </c>
      <c r="H53" s="5" t="s">
        <v>32</v>
      </c>
    </row>
    <row r="54" spans="2:8" x14ac:dyDescent="0.25">
      <c r="B54" t="s">
        <v>38</v>
      </c>
      <c r="C54" t="s">
        <v>40</v>
      </c>
      <c r="D54" s="1">
        <v>8.99</v>
      </c>
      <c r="E54">
        <v>1</v>
      </c>
      <c r="F54" s="2">
        <f>+E54*D54</f>
        <v>8.99</v>
      </c>
      <c r="H54" s="5" t="s">
        <v>32</v>
      </c>
    </row>
    <row r="55" spans="2:8" x14ac:dyDescent="0.25">
      <c r="D55" s="1"/>
      <c r="F55" s="1">
        <f>SUM(F53:F54)</f>
        <v>18.98</v>
      </c>
    </row>
    <row r="56" spans="2:8" x14ac:dyDescent="0.25">
      <c r="C56" t="s">
        <v>13</v>
      </c>
      <c r="D56" s="1"/>
      <c r="F56" s="2">
        <v>0</v>
      </c>
    </row>
    <row r="57" spans="2:8" x14ac:dyDescent="0.25">
      <c r="C57" s="8" t="s">
        <v>5</v>
      </c>
      <c r="D57" s="1"/>
      <c r="F57" s="3">
        <f>+F56+F55</f>
        <v>18.98</v>
      </c>
    </row>
    <row r="59" spans="2:8" x14ac:dyDescent="0.25">
      <c r="C59" s="6" t="s">
        <v>34</v>
      </c>
      <c r="D59" s="7" t="s">
        <v>15</v>
      </c>
      <c r="E59" s="7" t="s">
        <v>42</v>
      </c>
    </row>
    <row r="60" spans="2:8" x14ac:dyDescent="0.25">
      <c r="D60" s="4" t="s">
        <v>3</v>
      </c>
      <c r="E60" s="4" t="s">
        <v>4</v>
      </c>
      <c r="F60" s="4" t="s">
        <v>5</v>
      </c>
      <c r="H60" s="9" t="s">
        <v>31</v>
      </c>
    </row>
    <row r="61" spans="2:8" x14ac:dyDescent="0.25">
      <c r="B61" t="s">
        <v>38</v>
      </c>
      <c r="C61" t="s">
        <v>41</v>
      </c>
      <c r="D61" s="1">
        <v>33.99</v>
      </c>
      <c r="E61">
        <v>1</v>
      </c>
      <c r="F61" s="2">
        <f>+E61*D61</f>
        <v>33.99</v>
      </c>
      <c r="H61" s="5" t="s">
        <v>32</v>
      </c>
    </row>
    <row r="62" spans="2:8" x14ac:dyDescent="0.25">
      <c r="D62" s="1"/>
      <c r="F62" s="1">
        <f>SUM(F61:F61)</f>
        <v>33.99</v>
      </c>
    </row>
    <row r="63" spans="2:8" x14ac:dyDescent="0.25">
      <c r="C63" t="s">
        <v>13</v>
      </c>
      <c r="D63" s="1"/>
      <c r="F63" s="2">
        <v>0</v>
      </c>
    </row>
    <row r="64" spans="2:8" x14ac:dyDescent="0.25">
      <c r="C64" s="8" t="s">
        <v>5</v>
      </c>
      <c r="D64" s="1"/>
      <c r="F64" s="3">
        <f>+F63+F62</f>
        <v>33.99</v>
      </c>
    </row>
    <row r="67" spans="2:8" x14ac:dyDescent="0.25">
      <c r="C67" s="6" t="s">
        <v>34</v>
      </c>
      <c r="D67" s="7" t="s">
        <v>15</v>
      </c>
      <c r="E67" s="7" t="s">
        <v>43</v>
      </c>
    </row>
    <row r="68" spans="2:8" x14ac:dyDescent="0.25">
      <c r="D68" s="4" t="s">
        <v>3</v>
      </c>
      <c r="E68" s="4" t="s">
        <v>4</v>
      </c>
      <c r="F68" s="4" t="s">
        <v>5</v>
      </c>
      <c r="H68" s="9" t="s">
        <v>31</v>
      </c>
    </row>
    <row r="69" spans="2:8" x14ac:dyDescent="0.25">
      <c r="B69" t="s">
        <v>38</v>
      </c>
      <c r="C69" t="s">
        <v>40</v>
      </c>
      <c r="D69" s="1">
        <v>5.29</v>
      </c>
      <c r="E69">
        <v>1</v>
      </c>
      <c r="F69" s="1">
        <f>+E69*D69</f>
        <v>5.29</v>
      </c>
      <c r="H69" s="5" t="s">
        <v>32</v>
      </c>
    </row>
    <row r="70" spans="2:8" x14ac:dyDescent="0.25">
      <c r="B70" t="s">
        <v>38</v>
      </c>
      <c r="C70" t="s">
        <v>44</v>
      </c>
      <c r="D70" s="1">
        <v>11.98</v>
      </c>
      <c r="E70">
        <v>1</v>
      </c>
      <c r="F70" s="2">
        <f>+E70*D70</f>
        <v>11.98</v>
      </c>
      <c r="H70" s="5" t="s">
        <v>32</v>
      </c>
    </row>
    <row r="71" spans="2:8" x14ac:dyDescent="0.25">
      <c r="D71" s="1"/>
      <c r="F71" s="1">
        <f>SUM(F69:F70)</f>
        <v>17.27</v>
      </c>
    </row>
    <row r="72" spans="2:8" x14ac:dyDescent="0.25">
      <c r="C72" t="s">
        <v>13</v>
      </c>
      <c r="D72" s="1"/>
      <c r="F72" s="2">
        <v>0</v>
      </c>
    </row>
    <row r="73" spans="2:8" x14ac:dyDescent="0.25">
      <c r="C73" s="8" t="s">
        <v>5</v>
      </c>
      <c r="D73" s="1"/>
      <c r="F73" s="3">
        <f>+F72+F71</f>
        <v>17.27</v>
      </c>
    </row>
    <row r="74" spans="2:8" x14ac:dyDescent="0.25">
      <c r="D74" s="1"/>
    </row>
    <row r="75" spans="2:8" x14ac:dyDescent="0.25">
      <c r="C75" s="6" t="s">
        <v>50</v>
      </c>
    </row>
    <row r="76" spans="2:8" x14ac:dyDescent="0.25">
      <c r="B76" t="s">
        <v>48</v>
      </c>
      <c r="C76" t="s">
        <v>49</v>
      </c>
      <c r="D76" s="1">
        <v>199</v>
      </c>
      <c r="E76">
        <v>1</v>
      </c>
      <c r="F76" s="1">
        <v>0</v>
      </c>
    </row>
    <row r="77" spans="2:8" x14ac:dyDescent="0.25">
      <c r="B77" t="s">
        <v>19</v>
      </c>
      <c r="C77" t="s">
        <v>51</v>
      </c>
      <c r="D77" s="1"/>
      <c r="E77">
        <v>4</v>
      </c>
      <c r="F77" s="1">
        <v>0</v>
      </c>
    </row>
    <row r="78" spans="2:8" x14ac:dyDescent="0.25">
      <c r="D78" s="1"/>
    </row>
    <row r="79" spans="2:8" x14ac:dyDescent="0.25">
      <c r="D79" s="1"/>
    </row>
    <row r="80" spans="2:8" x14ac:dyDescent="0.25">
      <c r="C80" s="11" t="s">
        <v>45</v>
      </c>
      <c r="D80" s="12"/>
      <c r="E80" s="13"/>
      <c r="F80" s="14">
        <f>+F73+F64+F57+F49+F42+F35+F25+F13</f>
        <v>2462.4500000000003</v>
      </c>
    </row>
    <row r="81" spans="3:8" x14ac:dyDescent="0.25">
      <c r="D81" s="1"/>
    </row>
    <row r="82" spans="3:8" x14ac:dyDescent="0.25">
      <c r="C82" s="11" t="s">
        <v>46</v>
      </c>
      <c r="D82" s="12">
        <v>75</v>
      </c>
      <c r="E82" s="13">
        <v>2.5</v>
      </c>
      <c r="F82" s="14">
        <f>+E82*D82</f>
        <v>187.5</v>
      </c>
      <c r="H82" s="5" t="s">
        <v>32</v>
      </c>
    </row>
    <row r="83" spans="3:8" x14ac:dyDescent="0.25">
      <c r="D83" s="1"/>
      <c r="F83" s="10"/>
    </row>
    <row r="84" spans="3:8" ht="15.75" thickBot="1" x14ac:dyDescent="0.3">
      <c r="C84" s="8" t="s">
        <v>47</v>
      </c>
      <c r="D84" s="1"/>
      <c r="F84" s="25">
        <f>+F82+F80</f>
        <v>2649.9500000000003</v>
      </c>
    </row>
    <row r="85" spans="3:8" ht="15.75" thickTop="1" x14ac:dyDescent="0.25">
      <c r="D85" s="1"/>
    </row>
    <row r="86" spans="3:8" x14ac:dyDescent="0.25">
      <c r="D86" s="1"/>
    </row>
    <row r="87" spans="3:8" x14ac:dyDescent="0.25">
      <c r="D87" s="1"/>
    </row>
  </sheetData>
  <pageMargins left="0.25" right="0.25" top="0.75" bottom="0.75" header="0.3" footer="0.3"/>
  <pageSetup paperSize="5" scale="73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4435D-EE79-4C27-8E21-99E1989EA133}">
  <dimension ref="A2"/>
  <sheetViews>
    <sheetView workbookViewId="0">
      <selection activeCell="T3" sqref="T3"/>
    </sheetView>
  </sheetViews>
  <sheetFormatPr defaultRowHeight="15" x14ac:dyDescent="0.25"/>
  <cols>
    <col min="1" max="1" width="1.5703125" bestFit="1" customWidth="1"/>
  </cols>
  <sheetData>
    <row r="2" spans="1:1" x14ac:dyDescent="0.25">
      <c r="A2" t="s">
        <v>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8487D-D9DC-4BD4-9A70-9A2FBEBCE3F8}">
  <dimension ref="A2"/>
  <sheetViews>
    <sheetView workbookViewId="0">
      <selection activeCell="S5" sqref="S5"/>
    </sheetView>
  </sheetViews>
  <sheetFormatPr defaultRowHeight="15" x14ac:dyDescent="0.25"/>
  <cols>
    <col min="1" max="1" width="1.5703125" bestFit="1" customWidth="1"/>
  </cols>
  <sheetData>
    <row r="2" spans="1:1" x14ac:dyDescent="0.25">
      <c r="A2" t="s">
        <v>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16D70-62B8-4831-85DB-8BF27A40038B}">
  <dimension ref="A2"/>
  <sheetViews>
    <sheetView topLeftCell="A4" workbookViewId="0">
      <selection activeCell="S3" sqref="S3"/>
    </sheetView>
  </sheetViews>
  <sheetFormatPr defaultRowHeight="15" x14ac:dyDescent="0.25"/>
  <cols>
    <col min="1" max="1" width="1.5703125" bestFit="1" customWidth="1"/>
  </cols>
  <sheetData>
    <row r="2" spans="1:1" x14ac:dyDescent="0.25">
      <c r="A2" t="s">
        <v>0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25A07-7E6F-4E0D-9BEF-75616FE144A3}">
  <dimension ref="A2"/>
  <sheetViews>
    <sheetView workbookViewId="0">
      <selection activeCell="S4" sqref="S4"/>
    </sheetView>
  </sheetViews>
  <sheetFormatPr defaultRowHeight="15" x14ac:dyDescent="0.25"/>
  <cols>
    <col min="1" max="1" width="1.5703125" bestFit="1" customWidth="1"/>
  </cols>
  <sheetData>
    <row r="2" spans="1:1" x14ac:dyDescent="0.25">
      <c r="A2" t="s">
        <v>0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61E81-F364-4B40-9332-D50D68C92AB8}">
  <dimension ref="A2"/>
  <sheetViews>
    <sheetView workbookViewId="0">
      <selection activeCell="T5" sqref="T5"/>
    </sheetView>
  </sheetViews>
  <sheetFormatPr defaultRowHeight="15" x14ac:dyDescent="0.25"/>
  <cols>
    <col min="1" max="1" width="1.5703125" bestFit="1" customWidth="1"/>
  </cols>
  <sheetData>
    <row r="2" spans="1:1" x14ac:dyDescent="0.25">
      <c r="A2" t="s">
        <v>0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F0AEB-1A55-486F-B8F0-AECE5453D0E4}">
  <dimension ref="A2"/>
  <sheetViews>
    <sheetView workbookViewId="0">
      <selection activeCell="T5" sqref="T5"/>
    </sheetView>
  </sheetViews>
  <sheetFormatPr defaultRowHeight="15" x14ac:dyDescent="0.25"/>
  <cols>
    <col min="1" max="1" width="1.5703125" bestFit="1" customWidth="1"/>
  </cols>
  <sheetData>
    <row r="2" spans="1:1" x14ac:dyDescent="0.25">
      <c r="A2" t="s">
        <v>0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E601C-8C68-4A94-9D9F-69E77A6012FB}">
  <dimension ref="A2"/>
  <sheetViews>
    <sheetView workbookViewId="0">
      <selection activeCell="T6" sqref="T6"/>
    </sheetView>
  </sheetViews>
  <sheetFormatPr defaultRowHeight="15" x14ac:dyDescent="0.25"/>
  <cols>
    <col min="1" max="1" width="1.5703125" bestFit="1" customWidth="1"/>
  </cols>
  <sheetData>
    <row r="2" spans="1:1" x14ac:dyDescent="0.25">
      <c r="A2" t="s">
        <v>0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B3B10-4F25-4274-A30F-EBCB7AA67449}">
  <dimension ref="A2"/>
  <sheetViews>
    <sheetView workbookViewId="0">
      <selection activeCell="U6" sqref="U6"/>
    </sheetView>
  </sheetViews>
  <sheetFormatPr defaultRowHeight="15" x14ac:dyDescent="0.25"/>
  <cols>
    <col min="1" max="1" width="1.5703125" bestFit="1" customWidth="1"/>
  </cols>
  <sheetData>
    <row r="2" spans="1:1" x14ac:dyDescent="0.25">
      <c r="A2" t="s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expense</vt:lpstr>
      <vt:lpstr>US5017189</vt:lpstr>
      <vt:lpstr>US5222829</vt:lpstr>
      <vt:lpstr>US5149045</vt:lpstr>
      <vt:lpstr>US5198135</vt:lpstr>
      <vt:lpstr>3048200</vt:lpstr>
      <vt:lpstr>3274619</vt:lpstr>
      <vt:lpstr>9365807</vt:lpstr>
      <vt:lpstr>0386660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bret_blackford</dc:creator>
  <cp:lastModifiedBy>bret_blackford</cp:lastModifiedBy>
  <cp:lastPrinted>2026-05-22T00:26:02Z</cp:lastPrinted>
  <dcterms:created xsi:type="dcterms:W3CDTF">2026-05-21T10:57:02Z</dcterms:created>
  <dcterms:modified xsi:type="dcterms:W3CDTF">2026-05-29T11:04:14Z</dcterms:modified>
</cp:coreProperties>
</file>